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R6" i="5"/>
  <c r="Q6" i="5"/>
  <c r="AI8" i="4" s="1"/>
  <c r="P6" i="5"/>
  <c r="O6" i="5"/>
  <c r="N6" i="5"/>
  <c r="M6" i="5"/>
  <c r="B10" i="4" s="1"/>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<sst xmlns="http://schemas.openxmlformats.org/spreadsheetml/2006/main" count="217" uniqueCount="107">
  <si>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</si>
  <si>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</si>
  <si>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</si>
  <si>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</si>
  <si>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</si>
  <si>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</si>
  <si>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</si>
  <si>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</si>
  <si>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</si>
  <si>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</si>
  <si>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</si>
  <si>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</si>
  <si>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</si>
  <si>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</si>
  <si>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</si>
  <si>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</si>
  <si>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</si>
  <si>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</si>
  <si>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</si>
  <si>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</si>
  <si>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</si>
  <si>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</si>
  <si>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</si>
  <si>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</si>
  <si>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</si>
  <si>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</si>
  <si>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</si>
  <si>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</si>
  <si>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</si>
  <si>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</si>
  <si>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</si>
  <si>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</si>
  <si>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</si>
  <si>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</si>
  <si>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</si>
  <si>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</si>
  <si>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</si>
  <si>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</si>
  <si>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</si>
  <si>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</si>
  <si>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</si>
  <si>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</si>
  <si>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</si>
  <si>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</si>
  <si>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</si>
  <si>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</si>
  <si>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</si>
  <si>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</si>
  <si>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</si>
  <si>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</si>
  <si>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</si>
  <si>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</si>
  <si>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</si>
  <si>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</si>
  <si>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</si>
  <si>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</si>
  <si>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</si>
  <si>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</si>
  <si>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</si>
  <si>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</si>
  <si>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</si>
  <si>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</si>
  <si>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</si>
  <si>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</si>
  <si>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</si>
  <si>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</si>
  <si>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</si>
  <si>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</si>
  <si>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</si>
  <si>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</si>
  <si>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</si>
  <si>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</si>
  <si>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</si>
  <si>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</si>
  <si>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</si>
  <si>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</si>
  <si>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</si>
  <si>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</si>
  <si>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</si>
  <si>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</si>
  <si>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</si>
  <si>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</si>
  <si>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</si>
  <si>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</si>
  <si>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</si>
  <si>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</si>
  <si>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</si>
  <si>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</si>
  <si>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</si>
  <si>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</si>
  <si>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</si>
  <si>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</si>
  <si>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</si>
  <si>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羽後町</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</si>
  <si>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</si>
  <si>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</si>
  <si>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</si>
  <si>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</si>
  <si>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</si>
  <si>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</si>
  <si>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</si>
  <si>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</si>
  <si>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</si>
  <si>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</si>
  <si>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の経営状況については、使用水量の多い企業数社の稼働状況に明るい兆しがあるものの、給水人口の減少に伴う給水収益の減少により年々悪化していくことが推測される。更に3年から4年後には老朽管や施設等の改修・更新も予定しており、その財源の借入利息と減価償却費が経営を圧迫することは必至である。
　また、事業費の2割以上（21.3％）を占める給与費についても、現在は必要最低限の職員数であり、規定によりある程度の経験年数も必要とされることから極端な削減は期待できない状況である。</t>
    <rPh sb="63" eb="65">
      <t>ネンネン</t>
    </rPh>
    <rPh sb="65" eb="67">
      <t>アッカ</t>
    </rPh>
    <rPh sb="74" eb="76">
      <t>スイソク</t>
    </rPh>
    <rPh sb="80" eb="81">
      <t>サラ</t>
    </rPh>
    <rPh sb="83" eb="84">
      <t>ネン</t>
    </rPh>
    <rPh sb="87" eb="89">
      <t>ネンゴ</t>
    </rPh>
    <rPh sb="91" eb="93">
      <t>ロウキュウ</t>
    </rPh>
    <rPh sb="93" eb="94">
      <t>カン</t>
    </rPh>
    <rPh sb="95" eb="97">
      <t>シセツ</t>
    </rPh>
    <rPh sb="97" eb="98">
      <t>トウ</t>
    </rPh>
    <rPh sb="99" eb="101">
      <t>カイシュウ</t>
    </rPh>
    <rPh sb="102" eb="104">
      <t>コウシン</t>
    </rPh>
    <rPh sb="105" eb="107">
      <t>ヨテイ</t>
    </rPh>
    <rPh sb="114" eb="116">
      <t>ザイゲン</t>
    </rPh>
    <rPh sb="117" eb="119">
      <t>カリイレ</t>
    </rPh>
    <rPh sb="119" eb="121">
      <t>リソク</t>
    </rPh>
    <rPh sb="122" eb="124">
      <t>ゲンカ</t>
    </rPh>
    <rPh sb="124" eb="126">
      <t>ショウキャク</t>
    </rPh>
    <rPh sb="126" eb="127">
      <t>ヒ</t>
    </rPh>
    <rPh sb="128" eb="130">
      <t>ケイエイ</t>
    </rPh>
    <rPh sb="131" eb="133">
      <t>アッパク</t>
    </rPh>
    <rPh sb="138" eb="140">
      <t>ヒッシ</t>
    </rPh>
    <rPh sb="149" eb="152">
      <t>ジギョウヒ</t>
    </rPh>
    <rPh sb="154" eb="157">
      <t>ワリイジョウ</t>
    </rPh>
    <rPh sb="165" eb="166">
      <t>シ</t>
    </rPh>
    <rPh sb="168" eb="170">
      <t>キュウヨ</t>
    </rPh>
    <rPh sb="170" eb="171">
      <t>ヒ</t>
    </rPh>
    <rPh sb="177" eb="179">
      <t>ゲンザイ</t>
    </rPh>
    <rPh sb="180" eb="182">
      <t>ヒツヨウ</t>
    </rPh>
    <rPh sb="182" eb="185">
      <t>サイテイゲン</t>
    </rPh>
    <rPh sb="186" eb="189">
      <t>ショクインスウ</t>
    </rPh>
    <rPh sb="193" eb="195">
      <t>キテイ</t>
    </rPh>
    <rPh sb="200" eb="202">
      <t>テイド</t>
    </rPh>
    <rPh sb="203" eb="205">
      <t>ケイケン</t>
    </rPh>
    <rPh sb="205" eb="207">
      <t>ネンスウ</t>
    </rPh>
    <rPh sb="208" eb="210">
      <t>ヒツヨウ</t>
    </rPh>
    <rPh sb="218" eb="220">
      <t>キョクタン</t>
    </rPh>
    <rPh sb="221" eb="223">
      <t>サクゲン</t>
    </rPh>
    <rPh sb="224" eb="226">
      <t>キタイ</t>
    </rPh>
    <rPh sb="230" eb="232">
      <t>ジョウキョウ</t>
    </rPh>
    <phoneticPr fontId="4"/>
  </si>
  <si>
    <t>　今後の建設改良としては、平成32年度に基幹の配水管更新、平成34年度には大谷地浄水場の全面更新を予定しており、養蚕取水場からの導水管についても一部管路変更の必要にも迫られている。
　その他にも低迷する有収率（水がご利用者まで届いている割合）の改善のために、漏水箇所の調査・修繕に努めなければならない。</t>
    <rPh sb="1" eb="3">
      <t>コンゴ</t>
    </rPh>
    <rPh sb="4" eb="6">
      <t>ケンセツ</t>
    </rPh>
    <rPh sb="6" eb="8">
      <t>カイリョウ</t>
    </rPh>
    <rPh sb="13" eb="15">
      <t>ヘイセイ</t>
    </rPh>
    <rPh sb="17" eb="19">
      <t>ネンド</t>
    </rPh>
    <rPh sb="20" eb="22">
      <t>キカン</t>
    </rPh>
    <rPh sb="23" eb="26">
      <t>ハイスイカン</t>
    </rPh>
    <rPh sb="26" eb="28">
      <t>コウシン</t>
    </rPh>
    <rPh sb="29" eb="31">
      <t>ヘイセイ</t>
    </rPh>
    <rPh sb="33" eb="35">
      <t>ネンド</t>
    </rPh>
    <rPh sb="37" eb="40">
      <t>オオヤチ</t>
    </rPh>
    <rPh sb="40" eb="43">
      <t>ジョウスイジョウ</t>
    </rPh>
    <rPh sb="44" eb="46">
      <t>ゼンメン</t>
    </rPh>
    <rPh sb="46" eb="48">
      <t>コウシン</t>
    </rPh>
    <rPh sb="49" eb="51">
      <t>ヨテイ</t>
    </rPh>
    <rPh sb="56" eb="58">
      <t>ヨウサン</t>
    </rPh>
    <rPh sb="58" eb="60">
      <t>シュスイ</t>
    </rPh>
    <rPh sb="60" eb="61">
      <t>ジョウ</t>
    </rPh>
    <rPh sb="64" eb="66">
      <t>ドウスイ</t>
    </rPh>
    <rPh sb="66" eb="67">
      <t>カン</t>
    </rPh>
    <rPh sb="72" eb="74">
      <t>イチブ</t>
    </rPh>
    <rPh sb="74" eb="76">
      <t>カンロ</t>
    </rPh>
    <rPh sb="76" eb="78">
      <t>ヘンコウ</t>
    </rPh>
    <rPh sb="79" eb="81">
      <t>ヒツヨウ</t>
    </rPh>
    <rPh sb="83" eb="84">
      <t>セマ</t>
    </rPh>
    <rPh sb="94" eb="95">
      <t>タ</t>
    </rPh>
    <rPh sb="97" eb="99">
      <t>テイメイ</t>
    </rPh>
    <rPh sb="101" eb="103">
      <t>ユウシュウ</t>
    </rPh>
    <rPh sb="103" eb="104">
      <t>リツ</t>
    </rPh>
    <rPh sb="105" eb="106">
      <t>ミズ</t>
    </rPh>
    <rPh sb="108" eb="110">
      <t>リヨウ</t>
    </rPh>
    <rPh sb="113" eb="114">
      <t>トド</t>
    </rPh>
    <rPh sb="118" eb="120">
      <t>ワリアイ</t>
    </rPh>
    <rPh sb="122" eb="124">
      <t>カイゼン</t>
    </rPh>
    <rPh sb="129" eb="131">
      <t>ロウスイ</t>
    </rPh>
    <rPh sb="131" eb="133">
      <t>カショ</t>
    </rPh>
    <rPh sb="134" eb="136">
      <t>チョウサ</t>
    </rPh>
    <rPh sb="137" eb="139">
      <t>シュウゼン</t>
    </rPh>
    <rPh sb="140" eb="141">
      <t>ツト</t>
    </rPh>
    <phoneticPr fontId="4"/>
  </si>
  <si>
    <t>　上記1.2.に示す通り経営上非常に厳しい難問が山積している状況であり、現行のままの経営で持続可能とは到底考えられない。試算では平成35年度前後からは単年度収支が赤字に転落し、そして数年後には最も避けたい運転資金（現金預金）の不足という危機的状況が危惧される。
　抜本的な対応策とは言えないが、赤字転落の前に料金改定を行って当面の危機を避けたうえで、効果的な経費削減策を模索しなければならない。今後も安全安心な給水事業を継続していくために、事業自体の広域化や業務部門（検針～料金徴収）の民営化など革新的な方策についても現在慎重に検討中である。</t>
    <rPh sb="1" eb="3">
      <t>ジョウキ</t>
    </rPh>
    <rPh sb="8" eb="9">
      <t>シメ</t>
    </rPh>
    <rPh sb="10" eb="11">
      <t>トオ</t>
    </rPh>
    <rPh sb="12" eb="14">
      <t>ケイエイ</t>
    </rPh>
    <rPh sb="14" eb="15">
      <t>ジョウ</t>
    </rPh>
    <rPh sb="15" eb="17">
      <t>ヒジョウ</t>
    </rPh>
    <rPh sb="18" eb="19">
      <t>キビ</t>
    </rPh>
    <rPh sb="21" eb="23">
      <t>ナンモン</t>
    </rPh>
    <rPh sb="24" eb="26">
      <t>サンセキ</t>
    </rPh>
    <rPh sb="30" eb="32">
      <t>ジョウキョウ</t>
    </rPh>
    <rPh sb="36" eb="38">
      <t>ゲンコウ</t>
    </rPh>
    <rPh sb="42" eb="44">
      <t>ケイエイ</t>
    </rPh>
    <rPh sb="45" eb="47">
      <t>ジゾク</t>
    </rPh>
    <rPh sb="47" eb="49">
      <t>カノウ</t>
    </rPh>
    <rPh sb="51" eb="53">
      <t>トウテイ</t>
    </rPh>
    <rPh sb="53" eb="54">
      <t>カンガ</t>
    </rPh>
    <rPh sb="68" eb="70">
      <t>ネンド</t>
    </rPh>
    <rPh sb="70" eb="72">
      <t>ゼンゴ</t>
    </rPh>
    <rPh sb="75" eb="78">
      <t>タンネンド</t>
    </rPh>
    <rPh sb="78" eb="80">
      <t>シュウシ</t>
    </rPh>
    <rPh sb="81" eb="83">
      <t>アカジ</t>
    </rPh>
    <rPh sb="84" eb="86">
      <t>テンラク</t>
    </rPh>
    <rPh sb="91" eb="94">
      <t>スウネンゴ</t>
    </rPh>
    <rPh sb="96" eb="97">
      <t>モット</t>
    </rPh>
    <rPh sb="98" eb="99">
      <t>サ</t>
    </rPh>
    <rPh sb="102" eb="104">
      <t>ウンテン</t>
    </rPh>
    <rPh sb="104" eb="106">
      <t>シキン</t>
    </rPh>
    <rPh sb="107" eb="109">
      <t>ゲンキン</t>
    </rPh>
    <rPh sb="109" eb="111">
      <t>ヨキン</t>
    </rPh>
    <rPh sb="113" eb="115">
      <t>フソク</t>
    </rPh>
    <rPh sb="118" eb="121">
      <t>キキテキ</t>
    </rPh>
    <rPh sb="121" eb="123">
      <t>ジョウキョウ</t>
    </rPh>
    <rPh sb="124" eb="126">
      <t>キグ</t>
    </rPh>
    <rPh sb="132" eb="135">
      <t>バッポンテキ</t>
    </rPh>
    <rPh sb="136" eb="138">
      <t>タイオウ</t>
    </rPh>
    <rPh sb="138" eb="139">
      <t>サク</t>
    </rPh>
    <rPh sb="141" eb="142">
      <t>イ</t>
    </rPh>
    <rPh sb="147" eb="149">
      <t>アカジ</t>
    </rPh>
    <rPh sb="149" eb="151">
      <t>テンラク</t>
    </rPh>
    <rPh sb="152" eb="153">
      <t>マエ</t>
    </rPh>
    <rPh sb="175" eb="178">
      <t>コウカテキ</t>
    </rPh>
    <rPh sb="179" eb="181">
      <t>ケイヒ</t>
    </rPh>
    <rPh sb="181" eb="184">
      <t>サクゲンサク</t>
    </rPh>
    <rPh sb="185" eb="187">
      <t>モサク</t>
    </rPh>
    <rPh sb="197" eb="199">
      <t>コンゴ</t>
    </rPh>
    <rPh sb="200" eb="202">
      <t>アンゼン</t>
    </rPh>
    <rPh sb="202" eb="204">
      <t>アンシン</t>
    </rPh>
    <rPh sb="205" eb="207">
      <t>キュウスイ</t>
    </rPh>
    <rPh sb="207" eb="209">
      <t>ジギョウ</t>
    </rPh>
    <rPh sb="210" eb="212">
      <t>ケイゾク</t>
    </rPh>
    <rPh sb="220" eb="222">
      <t>ジギョウ</t>
    </rPh>
    <rPh sb="222" eb="224">
      <t>ジタイ</t>
    </rPh>
    <rPh sb="225" eb="228">
      <t>コウイキカ</t>
    </rPh>
    <rPh sb="229" eb="231">
      <t>ギョウム</t>
    </rPh>
    <rPh sb="231" eb="233">
      <t>ブモン</t>
    </rPh>
    <rPh sb="234" eb="236">
      <t>ケンシン</t>
    </rPh>
    <rPh sb="237" eb="239">
      <t>リョウキン</t>
    </rPh>
    <rPh sb="239" eb="241">
      <t>チョウシュウ</t>
    </rPh>
    <rPh sb="243" eb="246">
      <t>ミンエイカ</t>
    </rPh>
    <rPh sb="248" eb="251">
      <t>カクシンテキ</t>
    </rPh>
    <rPh sb="252" eb="254">
      <t>ホウサク</t>
    </rPh>
    <rPh sb="259" eb="261">
      <t>ゲンザイ</t>
    </rPh>
    <rPh sb="261" eb="263">
      <t>シンチョウ</t>
    </rPh>
    <rPh sb="264" eb="267">
      <t>ケントウチュウ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</si>
</sst>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formatCode="#,##0.00;&quot;△&quot;#,##0.00;&quot;-&quot;">
                  <c:v>2.39</c:v>
                </c:pt>
                <c:pt idx="3">
                  <c:v>0</c:v>
                </c:pt>
                <c:pt idx="4" formatCode="#,##0.00;&quot;△&quot;#,##0.00;&quot;-&quot;">
                  <c:v>1.1499999999999999</c:v>
                </c:pt>
              </c:numCache>
            </c:numRef>
          </c:val>
        </c:ser>
        <c:dLbls>
          <c:showLegendKey val="0"/>
          <c:showVal val="0"/>
          <c:showCatName val="0"/>
          <c:showSerName val="0"/>
          <c:showPercent val="0"/>
          <c:showBubbleSize val="0"/>
        </c:dLbls>
        <c:gapWidth val="150"/>
        <c:axId val="168933632"/>
        <c:axId val="1695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c:v>
                </c:pt>
                <c:pt idx="2">
                  <c:v>0.71</c:v>
                </c:pt>
                <c:pt idx="3">
                  <c:v>0.68</c:v>
                </c:pt>
                <c:pt idx="4">
                  <c:v>1.65</c:v>
                </c:pt>
              </c:numCache>
            </c:numRef>
          </c:val>
          <c:smooth val="0"/>
        </c:ser>
        <c:dLbls>
          <c:showLegendKey val="0"/>
          <c:showVal val="0"/>
          <c:showCatName val="0"/>
          <c:showSerName val="0"/>
          <c:showPercent val="0"/>
          <c:showBubbleSize val="0"/>
        </c:dLbls>
        <c:marker val="1"/>
        <c:smooth val="0"/>
        <c:axId val="168933632"/>
        <c:axId val="169501056"/>
      </c:lineChart>
      <c:dateAx>
        <c:axId val="168933632"/>
        <c:scaling>
          <c:orientation val="minMax"/>
        </c:scaling>
        <c:delete val="1"/>
        <c:axPos val="b"/>
        <c:numFmt formatCode="ge" sourceLinked="1"/>
        <c:majorTickMark val="none"/>
        <c:minorTickMark val="none"/>
        <c:tickLblPos val="none"/>
        <c:crossAx val="169501056"/>
        <c:crosses val="autoZero"/>
        <c:auto val="1"/>
        <c:lblOffset val="100"/>
        <c:baseTimeUnit val="years"/>
      </c:dateAx>
      <c:valAx>
        <c:axId val="16950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93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63.58</c:v>
                </c:pt>
                <c:pt idx="1">
                  <c:v>63.57</c:v>
                </c:pt>
                <c:pt idx="2">
                  <c:v>64.790000000000006</c:v>
                </c:pt>
                <c:pt idx="3">
                  <c:v>64.930000000000007</c:v>
                </c:pt>
                <c:pt idx="4">
                  <c:v>66.02</c:v>
                </c:pt>
              </c:numCache>
            </c:numRef>
          </c:val>
        </c:ser>
        <c:dLbls>
          <c:showLegendKey val="0"/>
          <c:showVal val="0"/>
          <c:showCatName val="0"/>
          <c:showSerName val="0"/>
          <c:showPercent val="0"/>
          <c:showBubbleSize val="0"/>
        </c:dLbls>
        <c:gapWidth val="150"/>
        <c:axId val="173169280"/>
        <c:axId val="17320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52.9</c:v>
                </c:pt>
                <c:pt idx="1">
                  <c:v>54.51</c:v>
                </c:pt>
                <c:pt idx="2">
                  <c:v>54.47</c:v>
                </c:pt>
                <c:pt idx="3">
                  <c:v>53.61</c:v>
                </c:pt>
                <c:pt idx="4">
                  <c:v>53.52</c:v>
                </c:pt>
              </c:numCache>
            </c:numRef>
          </c:val>
          <c:smooth val="0"/>
        </c:ser>
        <c:dLbls>
          <c:showLegendKey val="0"/>
          <c:showVal val="0"/>
          <c:showCatName val="0"/>
          <c:showSerName val="0"/>
          <c:showPercent val="0"/>
          <c:showBubbleSize val="0"/>
        </c:dLbls>
        <c:marker val="1"/>
        <c:smooth val="0"/>
        <c:axId val="173169280"/>
        <c:axId val="173204224"/>
      </c:lineChart>
      <c:dateAx>
        <c:axId val="173169280"/>
        <c:scaling>
          <c:orientation val="minMax"/>
        </c:scaling>
        <c:delete val="1"/>
        <c:axPos val="b"/>
        <c:numFmt formatCode="ge" sourceLinked="1"/>
        <c:majorTickMark val="none"/>
        <c:minorTickMark val="none"/>
        <c:tickLblPos val="none"/>
        <c:crossAx val="173204224"/>
        <c:crosses val="autoZero"/>
        <c:auto val="1"/>
        <c:lblOffset val="100"/>
        <c:baseTimeUnit val="years"/>
      </c:dateAx>
      <c:valAx>
        <c:axId val="17320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1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70.73</c:v>
                </c:pt>
                <c:pt idx="1">
                  <c:v>73.11</c:v>
                </c:pt>
                <c:pt idx="2">
                  <c:v>68.16</c:v>
                </c:pt>
                <c:pt idx="3">
                  <c:v>69.13</c:v>
                </c:pt>
                <c:pt idx="4">
                  <c:v>67.209999999999994</c:v>
                </c:pt>
              </c:numCache>
            </c:numRef>
          </c:val>
        </c:ser>
        <c:dLbls>
          <c:showLegendKey val="0"/>
          <c:showVal val="0"/>
          <c:showCatName val="0"/>
          <c:showSerName val="0"/>
          <c:showPercent val="0"/>
          <c:showBubbleSize val="0"/>
        </c:dLbls>
        <c:gapWidth val="150"/>
        <c:axId val="173299968"/>
        <c:axId val="17331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81.63</c:v>
                </c:pt>
                <c:pt idx="1">
                  <c:v>81.790000000000006</c:v>
                </c:pt>
                <c:pt idx="2">
                  <c:v>81.459999999999994</c:v>
                </c:pt>
                <c:pt idx="3">
                  <c:v>81.31</c:v>
                </c:pt>
                <c:pt idx="4">
                  <c:v>81.459999999999994</c:v>
                </c:pt>
              </c:numCache>
            </c:numRef>
          </c:val>
          <c:smooth val="0"/>
        </c:ser>
        <c:dLbls>
          <c:showLegendKey val="0"/>
          <c:showVal val="0"/>
          <c:showCatName val="0"/>
          <c:showSerName val="0"/>
          <c:showPercent val="0"/>
          <c:showBubbleSize val="0"/>
        </c:dLbls>
        <c:marker val="1"/>
        <c:smooth val="0"/>
        <c:axId val="173299968"/>
        <c:axId val="173310336"/>
      </c:lineChart>
      <c:dateAx>
        <c:axId val="173299968"/>
        <c:scaling>
          <c:orientation val="minMax"/>
        </c:scaling>
        <c:delete val="1"/>
        <c:axPos val="b"/>
        <c:numFmt formatCode="ge" sourceLinked="1"/>
        <c:majorTickMark val="none"/>
        <c:minorTickMark val="none"/>
        <c:tickLblPos val="none"/>
        <c:crossAx val="173310336"/>
        <c:crosses val="autoZero"/>
        <c:auto val="1"/>
        <c:lblOffset val="100"/>
        <c:baseTimeUnit val="years"/>
      </c:dateAx>
      <c:valAx>
        <c:axId val="1733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29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103.76</c:v>
                </c:pt>
                <c:pt idx="1">
                  <c:v>120.7</c:v>
                </c:pt>
                <c:pt idx="2">
                  <c:v>104.74</c:v>
                </c:pt>
                <c:pt idx="3">
                  <c:v>106.45</c:v>
                </c:pt>
                <c:pt idx="4">
                  <c:v>117.33</c:v>
                </c:pt>
              </c:numCache>
            </c:numRef>
          </c:val>
        </c:ser>
        <c:dLbls>
          <c:showLegendKey val="0"/>
          <c:showVal val="0"/>
          <c:showCatName val="0"/>
          <c:showSerName val="0"/>
          <c:showPercent val="0"/>
          <c:showBubbleSize val="0"/>
        </c:dLbls>
        <c:gapWidth val="150"/>
        <c:axId val="169535360"/>
        <c:axId val="17282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109.08</c:v>
                </c:pt>
                <c:pt idx="1">
                  <c:v>108.33</c:v>
                </c:pt>
                <c:pt idx="2">
                  <c:v>107.95</c:v>
                </c:pt>
                <c:pt idx="3">
                  <c:v>109.49</c:v>
                </c:pt>
                <c:pt idx="4">
                  <c:v>111.06</c:v>
                </c:pt>
              </c:numCache>
            </c:numRef>
          </c:val>
          <c:smooth val="0"/>
        </c:ser>
        <c:dLbls>
          <c:showLegendKey val="0"/>
          <c:showVal val="0"/>
          <c:showCatName val="0"/>
          <c:showSerName val="0"/>
          <c:showPercent val="0"/>
          <c:showBubbleSize val="0"/>
        </c:dLbls>
        <c:marker val="1"/>
        <c:smooth val="0"/>
        <c:axId val="169535360"/>
        <c:axId val="172822528"/>
      </c:lineChart>
      <c:dateAx>
        <c:axId val="169535360"/>
        <c:scaling>
          <c:orientation val="minMax"/>
        </c:scaling>
        <c:delete val="1"/>
        <c:axPos val="b"/>
        <c:numFmt formatCode="ge" sourceLinked="1"/>
        <c:majorTickMark val="none"/>
        <c:minorTickMark val="none"/>
        <c:tickLblPos val="none"/>
        <c:crossAx val="172822528"/>
        <c:crosses val="autoZero"/>
        <c:auto val="1"/>
        <c:lblOffset val="100"/>
        <c:baseTimeUnit val="years"/>
      </c:dateAx>
      <c:valAx>
        <c:axId val="1728225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953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51.17</c:v>
                </c:pt>
                <c:pt idx="1">
                  <c:v>48.82</c:v>
                </c:pt>
                <c:pt idx="2">
                  <c:v>47.92</c:v>
                </c:pt>
                <c:pt idx="3">
                  <c:v>48.92</c:v>
                </c:pt>
                <c:pt idx="4">
                  <c:v>49.26</c:v>
                </c:pt>
              </c:numCache>
            </c:numRef>
          </c:val>
        </c:ser>
        <c:dLbls>
          <c:showLegendKey val="0"/>
          <c:showVal val="0"/>
          <c:showCatName val="0"/>
          <c:showSerName val="0"/>
          <c:showPercent val="0"/>
          <c:showBubbleSize val="0"/>
        </c:dLbls>
        <c:gapWidth val="150"/>
        <c:axId val="172856832"/>
        <c:axId val="17285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37.25</c:v>
                </c:pt>
                <c:pt idx="1">
                  <c:v>37.799999999999997</c:v>
                </c:pt>
                <c:pt idx="2">
                  <c:v>38.520000000000003</c:v>
                </c:pt>
                <c:pt idx="3">
                  <c:v>46.67</c:v>
                </c:pt>
                <c:pt idx="4">
                  <c:v>47.7</c:v>
                </c:pt>
              </c:numCache>
            </c:numRef>
          </c:val>
          <c:smooth val="0"/>
        </c:ser>
        <c:dLbls>
          <c:showLegendKey val="0"/>
          <c:showVal val="0"/>
          <c:showCatName val="0"/>
          <c:showSerName val="0"/>
          <c:showPercent val="0"/>
          <c:showBubbleSize val="0"/>
        </c:dLbls>
        <c:marker val="1"/>
        <c:smooth val="0"/>
        <c:axId val="172856832"/>
        <c:axId val="172858752"/>
      </c:lineChart>
      <c:dateAx>
        <c:axId val="172856832"/>
        <c:scaling>
          <c:orientation val="minMax"/>
        </c:scaling>
        <c:delete val="1"/>
        <c:axPos val="b"/>
        <c:numFmt formatCode="ge" sourceLinked="1"/>
        <c:majorTickMark val="none"/>
        <c:minorTickMark val="none"/>
        <c:tickLblPos val="none"/>
        <c:crossAx val="172858752"/>
        <c:crosses val="autoZero"/>
        <c:auto val="1"/>
        <c:lblOffset val="100"/>
        <c:baseTimeUnit val="years"/>
      </c:dateAx>
      <c:valAx>
        <c:axId val="1728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85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3225088"/>
        <c:axId val="17322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7.9</c:v>
                </c:pt>
                <c:pt idx="1">
                  <c:v>8.2200000000000006</c:v>
                </c:pt>
                <c:pt idx="2">
                  <c:v>9.43</c:v>
                </c:pt>
                <c:pt idx="3">
                  <c:v>10.029999999999999</c:v>
                </c:pt>
                <c:pt idx="4">
                  <c:v>7.26</c:v>
                </c:pt>
              </c:numCache>
            </c:numRef>
          </c:val>
          <c:smooth val="0"/>
        </c:ser>
        <c:dLbls>
          <c:showLegendKey val="0"/>
          <c:showVal val="0"/>
          <c:showCatName val="0"/>
          <c:showSerName val="0"/>
          <c:showPercent val="0"/>
          <c:showBubbleSize val="0"/>
        </c:dLbls>
        <c:marker val="1"/>
        <c:smooth val="0"/>
        <c:axId val="173225088"/>
        <c:axId val="173227008"/>
      </c:lineChart>
      <c:dateAx>
        <c:axId val="173225088"/>
        <c:scaling>
          <c:orientation val="minMax"/>
        </c:scaling>
        <c:delete val="1"/>
        <c:axPos val="b"/>
        <c:numFmt formatCode="ge" sourceLinked="1"/>
        <c:majorTickMark val="none"/>
        <c:minorTickMark val="none"/>
        <c:tickLblPos val="none"/>
        <c:crossAx val="173227008"/>
        <c:crosses val="autoZero"/>
        <c:auto val="1"/>
        <c:lblOffset val="100"/>
        <c:baseTimeUnit val="years"/>
      </c:dateAx>
      <c:valAx>
        <c:axId val="17322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22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3262336"/>
        <c:axId val="17326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16.09</c:v>
                </c:pt>
                <c:pt idx="1">
                  <c:v>15.69</c:v>
                </c:pt>
                <c:pt idx="2">
                  <c:v>13.47</c:v>
                </c:pt>
                <c:pt idx="3">
                  <c:v>9.49</c:v>
                </c:pt>
                <c:pt idx="4">
                  <c:v>9.35</c:v>
                </c:pt>
              </c:numCache>
            </c:numRef>
          </c:val>
          <c:smooth val="0"/>
        </c:ser>
        <c:dLbls>
          <c:showLegendKey val="0"/>
          <c:showVal val="0"/>
          <c:showCatName val="0"/>
          <c:showSerName val="0"/>
          <c:showPercent val="0"/>
          <c:showBubbleSize val="0"/>
        </c:dLbls>
        <c:marker val="1"/>
        <c:smooth val="0"/>
        <c:axId val="173262336"/>
        <c:axId val="173264256"/>
      </c:lineChart>
      <c:dateAx>
        <c:axId val="173262336"/>
        <c:scaling>
          <c:orientation val="minMax"/>
        </c:scaling>
        <c:delete val="1"/>
        <c:axPos val="b"/>
        <c:numFmt formatCode="ge" sourceLinked="1"/>
        <c:majorTickMark val="none"/>
        <c:minorTickMark val="none"/>
        <c:tickLblPos val="none"/>
        <c:crossAx val="173264256"/>
        <c:crosses val="autoZero"/>
        <c:auto val="1"/>
        <c:lblOffset val="100"/>
        <c:baseTimeUnit val="years"/>
      </c:dateAx>
      <c:valAx>
        <c:axId val="1732642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326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2139.65</c:v>
                </c:pt>
                <c:pt idx="1">
                  <c:v>12284</c:v>
                </c:pt>
                <c:pt idx="2">
                  <c:v>14461.17</c:v>
                </c:pt>
                <c:pt idx="3">
                  <c:v>1042.56</c:v>
                </c:pt>
                <c:pt idx="4">
                  <c:v>642.38</c:v>
                </c:pt>
              </c:numCache>
            </c:numRef>
          </c:val>
        </c:ser>
        <c:dLbls>
          <c:showLegendKey val="0"/>
          <c:showVal val="0"/>
          <c:showCatName val="0"/>
          <c:showSerName val="0"/>
          <c:showPercent val="0"/>
          <c:showBubbleSize val="0"/>
        </c:dLbls>
        <c:gapWidth val="150"/>
        <c:axId val="172978944"/>
        <c:axId val="17298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1128.25</c:v>
                </c:pt>
                <c:pt idx="1">
                  <c:v>1159.4100000000001</c:v>
                </c:pt>
                <c:pt idx="2">
                  <c:v>1081.23</c:v>
                </c:pt>
                <c:pt idx="3">
                  <c:v>406.37</c:v>
                </c:pt>
                <c:pt idx="4">
                  <c:v>398.29</c:v>
                </c:pt>
              </c:numCache>
            </c:numRef>
          </c:val>
          <c:smooth val="0"/>
        </c:ser>
        <c:dLbls>
          <c:showLegendKey val="0"/>
          <c:showVal val="0"/>
          <c:showCatName val="0"/>
          <c:showSerName val="0"/>
          <c:showPercent val="0"/>
          <c:showBubbleSize val="0"/>
        </c:dLbls>
        <c:marker val="1"/>
        <c:smooth val="0"/>
        <c:axId val="172978944"/>
        <c:axId val="172980864"/>
      </c:lineChart>
      <c:dateAx>
        <c:axId val="172978944"/>
        <c:scaling>
          <c:orientation val="minMax"/>
        </c:scaling>
        <c:delete val="1"/>
        <c:axPos val="b"/>
        <c:numFmt formatCode="ge" sourceLinked="1"/>
        <c:majorTickMark val="none"/>
        <c:minorTickMark val="none"/>
        <c:tickLblPos val="none"/>
        <c:crossAx val="172980864"/>
        <c:crosses val="autoZero"/>
        <c:auto val="1"/>
        <c:lblOffset val="100"/>
        <c:baseTimeUnit val="years"/>
      </c:dateAx>
      <c:valAx>
        <c:axId val="172980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297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205.46</c:v>
                </c:pt>
                <c:pt idx="1">
                  <c:v>191.06</c:v>
                </c:pt>
                <c:pt idx="2">
                  <c:v>191.3</c:v>
                </c:pt>
                <c:pt idx="3">
                  <c:v>180.23</c:v>
                </c:pt>
                <c:pt idx="4">
                  <c:v>172.86</c:v>
                </c:pt>
              </c:numCache>
            </c:numRef>
          </c:val>
        </c:ser>
        <c:dLbls>
          <c:showLegendKey val="0"/>
          <c:showVal val="0"/>
          <c:showCatName val="0"/>
          <c:showSerName val="0"/>
          <c:showPercent val="0"/>
          <c:showBubbleSize val="0"/>
        </c:dLbls>
        <c:gapWidth val="150"/>
        <c:axId val="173015424"/>
        <c:axId val="17301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474.06</c:v>
                </c:pt>
                <c:pt idx="1">
                  <c:v>458</c:v>
                </c:pt>
                <c:pt idx="2">
                  <c:v>443.13</c:v>
                </c:pt>
                <c:pt idx="3">
                  <c:v>442.54</c:v>
                </c:pt>
                <c:pt idx="4">
                  <c:v>431</c:v>
                </c:pt>
              </c:numCache>
            </c:numRef>
          </c:val>
          <c:smooth val="0"/>
        </c:ser>
        <c:dLbls>
          <c:showLegendKey val="0"/>
          <c:showVal val="0"/>
          <c:showCatName val="0"/>
          <c:showSerName val="0"/>
          <c:showPercent val="0"/>
          <c:showBubbleSize val="0"/>
        </c:dLbls>
        <c:marker val="1"/>
        <c:smooth val="0"/>
        <c:axId val="173015424"/>
        <c:axId val="173017344"/>
      </c:lineChart>
      <c:dateAx>
        <c:axId val="173015424"/>
        <c:scaling>
          <c:orientation val="minMax"/>
        </c:scaling>
        <c:delete val="1"/>
        <c:axPos val="b"/>
        <c:numFmt formatCode="ge" sourceLinked="1"/>
        <c:majorTickMark val="none"/>
        <c:minorTickMark val="none"/>
        <c:tickLblPos val="none"/>
        <c:crossAx val="173017344"/>
        <c:crosses val="autoZero"/>
        <c:auto val="1"/>
        <c:lblOffset val="100"/>
        <c:baseTimeUnit val="years"/>
      </c:dateAx>
      <c:valAx>
        <c:axId val="1730173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301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100.54</c:v>
                </c:pt>
                <c:pt idx="1">
                  <c:v>117.95</c:v>
                </c:pt>
                <c:pt idx="2">
                  <c:v>96.83</c:v>
                </c:pt>
                <c:pt idx="3">
                  <c:v>103.65</c:v>
                </c:pt>
                <c:pt idx="4">
                  <c:v>115.4</c:v>
                </c:pt>
              </c:numCache>
            </c:numRef>
          </c:val>
        </c:ser>
        <c:dLbls>
          <c:showLegendKey val="0"/>
          <c:showVal val="0"/>
          <c:showCatName val="0"/>
          <c:showSerName val="0"/>
          <c:showPercent val="0"/>
          <c:showBubbleSize val="0"/>
        </c:dLbls>
        <c:gapWidth val="150"/>
        <c:axId val="173056000"/>
        <c:axId val="17305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96.62</c:v>
                </c:pt>
                <c:pt idx="1">
                  <c:v>96.27</c:v>
                </c:pt>
                <c:pt idx="2">
                  <c:v>95.4</c:v>
                </c:pt>
                <c:pt idx="3">
                  <c:v>98.6</c:v>
                </c:pt>
                <c:pt idx="4">
                  <c:v>100.82</c:v>
                </c:pt>
              </c:numCache>
            </c:numRef>
          </c:val>
          <c:smooth val="0"/>
        </c:ser>
        <c:dLbls>
          <c:showLegendKey val="0"/>
          <c:showVal val="0"/>
          <c:showCatName val="0"/>
          <c:showSerName val="0"/>
          <c:showPercent val="0"/>
          <c:showBubbleSize val="0"/>
        </c:dLbls>
        <c:marker val="1"/>
        <c:smooth val="0"/>
        <c:axId val="173056000"/>
        <c:axId val="173057920"/>
      </c:lineChart>
      <c:dateAx>
        <c:axId val="173056000"/>
        <c:scaling>
          <c:orientation val="minMax"/>
        </c:scaling>
        <c:delete val="1"/>
        <c:axPos val="b"/>
        <c:numFmt formatCode="ge" sourceLinked="1"/>
        <c:majorTickMark val="none"/>
        <c:minorTickMark val="none"/>
        <c:tickLblPos val="none"/>
        <c:crossAx val="173057920"/>
        <c:crosses val="autoZero"/>
        <c:auto val="1"/>
        <c:lblOffset val="100"/>
        <c:baseTimeUnit val="years"/>
      </c:dateAx>
      <c:valAx>
        <c:axId val="17305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05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211.43</c:v>
                </c:pt>
                <c:pt idx="1">
                  <c:v>181.34</c:v>
                </c:pt>
                <c:pt idx="2">
                  <c:v>223.38</c:v>
                </c:pt>
                <c:pt idx="3">
                  <c:v>209.14</c:v>
                </c:pt>
                <c:pt idx="4">
                  <c:v>188.31</c:v>
                </c:pt>
              </c:numCache>
            </c:numRef>
          </c:val>
        </c:ser>
        <c:dLbls>
          <c:showLegendKey val="0"/>
          <c:showVal val="0"/>
          <c:showCatName val="0"/>
          <c:showSerName val="0"/>
          <c:showPercent val="0"/>
          <c:showBubbleSize val="0"/>
        </c:dLbls>
        <c:gapWidth val="150"/>
        <c:axId val="173157376"/>
        <c:axId val="17315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184.53</c:v>
                </c:pt>
                <c:pt idx="1">
                  <c:v>186.94</c:v>
                </c:pt>
                <c:pt idx="2">
                  <c:v>186.15</c:v>
                </c:pt>
                <c:pt idx="3">
                  <c:v>181.67</c:v>
                </c:pt>
                <c:pt idx="4">
                  <c:v>179.55</c:v>
                </c:pt>
              </c:numCache>
            </c:numRef>
          </c:val>
          <c:smooth val="0"/>
        </c:ser>
        <c:dLbls>
          <c:showLegendKey val="0"/>
          <c:showVal val="0"/>
          <c:showCatName val="0"/>
          <c:showSerName val="0"/>
          <c:showPercent val="0"/>
          <c:showBubbleSize val="0"/>
        </c:dLbls>
        <c:marker val="1"/>
        <c:smooth val="0"/>
        <c:axId val="173157376"/>
        <c:axId val="173159552"/>
      </c:lineChart>
      <c:dateAx>
        <c:axId val="173157376"/>
        <c:scaling>
          <c:orientation val="minMax"/>
        </c:scaling>
        <c:delete val="1"/>
        <c:axPos val="b"/>
        <c:numFmt formatCode="ge" sourceLinked="1"/>
        <c:majorTickMark val="none"/>
        <c:minorTickMark val="none"/>
        <c:tickLblPos val="none"/>
        <c:crossAx val="173159552"/>
        <c:crosses val="autoZero"/>
        <c:auto val="1"/>
        <c:lblOffset val="100"/>
        <c:baseTimeUnit val="years"/>
      </c:dateAx>
      <c:valAx>
        <c:axId val="1731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15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C1"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羽後町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A7</v>
      </c>
      <c r="AA8" s="53"/>
      <c r="AB8" s="53"/>
      <c r="AC8" s="53"/>
      <c r="AD8" s="53"/>
      <c r="AE8" s="53"/>
      <c r="AF8" s="53"/>
      <c r="AG8" s="54"/>
      <c r="AH8" s="3"/>
      <c r="AI8" s="55">
        <f>データ!Q6</f>
        <v>15974</v>
      </c>
      <c r="AJ8" s="56"/>
      <c r="AK8" s="56"/>
      <c r="AL8" s="56"/>
      <c r="AM8" s="56"/>
      <c r="AN8" s="56"/>
      <c r="AO8" s="56"/>
      <c r="AP8" s="57"/>
      <c r="AQ8" s="47">
        <f>データ!R6</f>
        <v>230.78</v>
      </c>
      <c r="AR8" s="47"/>
      <c r="AS8" s="47"/>
      <c r="AT8" s="47"/>
      <c r="AU8" s="47"/>
      <c r="AV8" s="47"/>
      <c r="AW8" s="47"/>
      <c r="AX8" s="47"/>
      <c r="AY8" s="47">
        <f>データ!S6</f>
        <v>69.22</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79.14</v>
      </c>
      <c r="K10" s="47"/>
      <c r="L10" s="47"/>
      <c r="M10" s="47"/>
      <c r="N10" s="47"/>
      <c r="O10" s="47"/>
      <c r="P10" s="47"/>
      <c r="Q10" s="47"/>
      <c r="R10" s="47">
        <f>データ!O6</f>
        <v>64.16</v>
      </c>
      <c r="S10" s="47"/>
      <c r="T10" s="47"/>
      <c r="U10" s="47"/>
      <c r="V10" s="47"/>
      <c r="W10" s="47"/>
      <c r="X10" s="47"/>
      <c r="Y10" s="47"/>
      <c r="Z10" s="78">
        <f>データ!P6</f>
        <v>4324</v>
      </c>
      <c r="AA10" s="78"/>
      <c r="AB10" s="78"/>
      <c r="AC10" s="78"/>
      <c r="AD10" s="78"/>
      <c r="AE10" s="78"/>
      <c r="AF10" s="78"/>
      <c r="AG10" s="78"/>
      <c r="AH10" s="2"/>
      <c r="AI10" s="78">
        <f>データ!T6</f>
        <v>10337</v>
      </c>
      <c r="AJ10" s="78"/>
      <c r="AK10" s="78"/>
      <c r="AL10" s="78"/>
      <c r="AM10" s="78"/>
      <c r="AN10" s="78"/>
      <c r="AO10" s="78"/>
      <c r="AP10" s="78"/>
      <c r="AQ10" s="47">
        <f>データ!U6</f>
        <v>58.74</v>
      </c>
      <c r="AR10" s="47"/>
      <c r="AS10" s="47"/>
      <c r="AT10" s="47"/>
      <c r="AU10" s="47"/>
      <c r="AV10" s="47"/>
      <c r="AW10" s="47"/>
      <c r="AX10" s="47"/>
      <c r="AY10" s="47">
        <f>データ!V6</f>
        <v>173.39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election activeCell="T8" sqref="T8"/>
    </sheetView>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54631</v>
      </c>
      <c r="D6" s="31">
        <f t="shared" si="3"/>
        <v>46</v>
      </c>
      <c r="E6" s="31">
        <f t="shared" si="3"/>
        <v>1</v>
      </c>
      <c r="F6" s="31">
        <f t="shared" si="3"/>
        <v>0</v>
      </c>
      <c r="G6" s="31">
        <f t="shared" si="3"/>
        <v>1</v>
      </c>
      <c r="H6" s="31" t="str">
        <f t="shared" si="3"/>
        <v>秋田県　羽後町</v>
      </c>
      <c r="I6" s="31" t="str">
        <f t="shared" si="3"/>
        <v>法適用</v>
      </c>
      <c r="J6" s="31" t="str">
        <f t="shared" si="3"/>
        <v>水道事業</v>
      </c>
      <c r="K6" s="31" t="str">
        <f t="shared" si="3"/>
        <v>末端給水事業</v>
      </c>
      <c r="L6" s="31" t="str">
        <f t="shared" si="3"/>
        <v>A7</v>
      </c>
      <c r="M6" s="32" t="str">
        <f t="shared" si="3"/>
        <v>-</v>
      </c>
      <c r="N6" s="32">
        <f t="shared" si="3"/>
        <v>79.14</v>
      </c>
      <c r="O6" s="32">
        <f t="shared" si="3"/>
        <v>64.16</v>
      </c>
      <c r="P6" s="32">
        <f t="shared" si="3"/>
        <v>4324</v>
      </c>
      <c r="Q6" s="32">
        <f t="shared" si="3"/>
        <v>15974</v>
      </c>
      <c r="R6" s="32">
        <f t="shared" si="3"/>
        <v>230.78</v>
      </c>
      <c r="S6" s="32">
        <f t="shared" si="3"/>
        <v>69.22</v>
      </c>
      <c r="T6" s="32">
        <f t="shared" si="3"/>
        <v>10337</v>
      </c>
      <c r="U6" s="32">
        <f t="shared" si="3"/>
        <v>58.74</v>
      </c>
      <c r="V6" s="32">
        <f t="shared" si="3"/>
        <v>173.39</v>
      </c>
      <c r="W6" s="33">
        <f>IF(W7="",NA(),W7)</f>
        <v>103.76</v>
      </c>
      <c r="X6" s="33">
        <f t="shared" ref="X6:AF6" si="4">IF(X7="",NA(),X7)</f>
        <v>120.7</v>
      </c>
      <c r="Y6" s="33">
        <f t="shared" si="4"/>
        <v>104.74</v>
      </c>
      <c r="Z6" s="33">
        <f t="shared" si="4"/>
        <v>106.45</v>
      </c>
      <c r="AA6" s="33">
        <f t="shared" si="4"/>
        <v>117.33</v>
      </c>
      <c r="AB6" s="33">
        <f t="shared" si="4"/>
        <v>109.08</v>
      </c>
      <c r="AC6" s="33">
        <f t="shared" si="4"/>
        <v>108.33</v>
      </c>
      <c r="AD6" s="33">
        <f t="shared" si="4"/>
        <v>107.95</v>
      </c>
      <c r="AE6" s="33">
        <f t="shared" si="4"/>
        <v>109.49</v>
      </c>
      <c r="AF6" s="33">
        <f t="shared" si="4"/>
        <v>111.06</v>
      </c>
      <c r="AG6" s="32" t="str">
        <f>IF(AG7="","",IF(AG7="-","【-】","【"&amp;SUBSTITUTE(TEXT(AG7,"#,##0.00"),"-","△")&amp;"】"))</f>
        <v>【113.56】</v>
      </c>
      <c r="AH6" s="32">
        <f>IF(AH7="",NA(),AH7)</f>
        <v>0</v>
      </c>
      <c r="AI6" s="32">
        <f t="shared" ref="AI6:AQ6" si="5">IF(AI7="",NA(),AI7)</f>
        <v>0</v>
      </c>
      <c r="AJ6" s="32">
        <f t="shared" si="5"/>
        <v>0</v>
      </c>
      <c r="AK6" s="32">
        <f t="shared" si="5"/>
        <v>0</v>
      </c>
      <c r="AL6" s="32">
        <f t="shared" si="5"/>
        <v>0</v>
      </c>
      <c r="AM6" s="33">
        <f t="shared" si="5"/>
        <v>16.09</v>
      </c>
      <c r="AN6" s="33">
        <f t="shared" si="5"/>
        <v>15.69</v>
      </c>
      <c r="AO6" s="33">
        <f t="shared" si="5"/>
        <v>13.47</v>
      </c>
      <c r="AP6" s="33">
        <f t="shared" si="5"/>
        <v>9.49</v>
      </c>
      <c r="AQ6" s="33">
        <f t="shared" si="5"/>
        <v>9.35</v>
      </c>
      <c r="AR6" s="32" t="str">
        <f>IF(AR7="","",IF(AR7="-","【-】","【"&amp;SUBSTITUTE(TEXT(AR7,"#,##0.00"),"-","△")&amp;"】"))</f>
        <v>【0.87】</v>
      </c>
      <c r="AS6" s="33">
        <f>IF(AS7="",NA(),AS7)</f>
        <v>2139.65</v>
      </c>
      <c r="AT6" s="33">
        <f t="shared" ref="AT6:BB6" si="6">IF(AT7="",NA(),AT7)</f>
        <v>12284</v>
      </c>
      <c r="AU6" s="33">
        <f t="shared" si="6"/>
        <v>14461.17</v>
      </c>
      <c r="AV6" s="33">
        <f t="shared" si="6"/>
        <v>1042.56</v>
      </c>
      <c r="AW6" s="33">
        <f t="shared" si="6"/>
        <v>642.38</v>
      </c>
      <c r="AX6" s="33">
        <f t="shared" si="6"/>
        <v>1128.25</v>
      </c>
      <c r="AY6" s="33">
        <f t="shared" si="6"/>
        <v>1159.4100000000001</v>
      </c>
      <c r="AZ6" s="33">
        <f t="shared" si="6"/>
        <v>1081.23</v>
      </c>
      <c r="BA6" s="33">
        <f t="shared" si="6"/>
        <v>406.37</v>
      </c>
      <c r="BB6" s="33">
        <f t="shared" si="6"/>
        <v>398.29</v>
      </c>
      <c r="BC6" s="32" t="str">
        <f>IF(BC7="","",IF(BC7="-","【-】","【"&amp;SUBSTITUTE(TEXT(BC7,"#,##0.00"),"-","△")&amp;"】"))</f>
        <v>【262.74】</v>
      </c>
      <c r="BD6" s="33">
        <f>IF(BD7="",NA(),BD7)</f>
        <v>205.46</v>
      </c>
      <c r="BE6" s="33">
        <f t="shared" ref="BE6:BM6" si="7">IF(BE7="",NA(),BE7)</f>
        <v>191.06</v>
      </c>
      <c r="BF6" s="33">
        <f t="shared" si="7"/>
        <v>191.3</v>
      </c>
      <c r="BG6" s="33">
        <f t="shared" si="7"/>
        <v>180.23</v>
      </c>
      <c r="BH6" s="33">
        <f t="shared" si="7"/>
        <v>172.86</v>
      </c>
      <c r="BI6" s="33">
        <f t="shared" si="7"/>
        <v>474.06</v>
      </c>
      <c r="BJ6" s="33">
        <f t="shared" si="7"/>
        <v>458</v>
      </c>
      <c r="BK6" s="33">
        <f t="shared" si="7"/>
        <v>443.13</v>
      </c>
      <c r="BL6" s="33">
        <f t="shared" si="7"/>
        <v>442.54</v>
      </c>
      <c r="BM6" s="33">
        <f t="shared" si="7"/>
        <v>431</v>
      </c>
      <c r="BN6" s="32" t="str">
        <f>IF(BN7="","",IF(BN7="-","【-】","【"&amp;SUBSTITUTE(TEXT(BN7,"#,##0.00"),"-","△")&amp;"】"))</f>
        <v>【276.38】</v>
      </c>
      <c r="BO6" s="33">
        <f>IF(BO7="",NA(),BO7)</f>
        <v>100.54</v>
      </c>
      <c r="BP6" s="33">
        <f t="shared" ref="BP6:BX6" si="8">IF(BP7="",NA(),BP7)</f>
        <v>117.95</v>
      </c>
      <c r="BQ6" s="33">
        <f t="shared" si="8"/>
        <v>96.83</v>
      </c>
      <c r="BR6" s="33">
        <f t="shared" si="8"/>
        <v>103.65</v>
      </c>
      <c r="BS6" s="33">
        <f t="shared" si="8"/>
        <v>115.4</v>
      </c>
      <c r="BT6" s="33">
        <f t="shared" si="8"/>
        <v>96.62</v>
      </c>
      <c r="BU6" s="33">
        <f t="shared" si="8"/>
        <v>96.27</v>
      </c>
      <c r="BV6" s="33">
        <f t="shared" si="8"/>
        <v>95.4</v>
      </c>
      <c r="BW6" s="33">
        <f t="shared" si="8"/>
        <v>98.6</v>
      </c>
      <c r="BX6" s="33">
        <f t="shared" si="8"/>
        <v>100.82</v>
      </c>
      <c r="BY6" s="32" t="str">
        <f>IF(BY7="","",IF(BY7="-","【-】","【"&amp;SUBSTITUTE(TEXT(BY7,"#,##0.00"),"-","△")&amp;"】"))</f>
        <v>【104.99】</v>
      </c>
      <c r="BZ6" s="33">
        <f>IF(BZ7="",NA(),BZ7)</f>
        <v>211.43</v>
      </c>
      <c r="CA6" s="33">
        <f t="shared" ref="CA6:CI6" si="9">IF(CA7="",NA(),CA7)</f>
        <v>181.34</v>
      </c>
      <c r="CB6" s="33">
        <f t="shared" si="9"/>
        <v>223.38</v>
      </c>
      <c r="CC6" s="33">
        <f t="shared" si="9"/>
        <v>209.14</v>
      </c>
      <c r="CD6" s="33">
        <f t="shared" si="9"/>
        <v>188.31</v>
      </c>
      <c r="CE6" s="33">
        <f t="shared" si="9"/>
        <v>184.53</v>
      </c>
      <c r="CF6" s="33">
        <f t="shared" si="9"/>
        <v>186.94</v>
      </c>
      <c r="CG6" s="33">
        <f t="shared" si="9"/>
        <v>186.15</v>
      </c>
      <c r="CH6" s="33">
        <f t="shared" si="9"/>
        <v>181.67</v>
      </c>
      <c r="CI6" s="33">
        <f t="shared" si="9"/>
        <v>179.55</v>
      </c>
      <c r="CJ6" s="32" t="str">
        <f>IF(CJ7="","",IF(CJ7="-","【-】","【"&amp;SUBSTITUTE(TEXT(CJ7,"#,##0.00"),"-","△")&amp;"】"))</f>
        <v>【163.72】</v>
      </c>
      <c r="CK6" s="33">
        <f>IF(CK7="",NA(),CK7)</f>
        <v>63.58</v>
      </c>
      <c r="CL6" s="33">
        <f t="shared" ref="CL6:CT6" si="10">IF(CL7="",NA(),CL7)</f>
        <v>63.57</v>
      </c>
      <c r="CM6" s="33">
        <f t="shared" si="10"/>
        <v>64.790000000000006</v>
      </c>
      <c r="CN6" s="33">
        <f t="shared" si="10"/>
        <v>64.930000000000007</v>
      </c>
      <c r="CO6" s="33">
        <f t="shared" si="10"/>
        <v>66.02</v>
      </c>
      <c r="CP6" s="33">
        <f t="shared" si="10"/>
        <v>52.9</v>
      </c>
      <c r="CQ6" s="33">
        <f t="shared" si="10"/>
        <v>54.51</v>
      </c>
      <c r="CR6" s="33">
        <f t="shared" si="10"/>
        <v>54.47</v>
      </c>
      <c r="CS6" s="33">
        <f t="shared" si="10"/>
        <v>53.61</v>
      </c>
      <c r="CT6" s="33">
        <f t="shared" si="10"/>
        <v>53.52</v>
      </c>
      <c r="CU6" s="32" t="str">
        <f>IF(CU7="","",IF(CU7="-","【-】","【"&amp;SUBSTITUTE(TEXT(CU7,"#,##0.00"),"-","△")&amp;"】"))</f>
        <v>【59.76】</v>
      </c>
      <c r="CV6" s="33">
        <f>IF(CV7="",NA(),CV7)</f>
        <v>70.73</v>
      </c>
      <c r="CW6" s="33">
        <f t="shared" ref="CW6:DE6" si="11">IF(CW7="",NA(),CW7)</f>
        <v>73.11</v>
      </c>
      <c r="CX6" s="33">
        <f t="shared" si="11"/>
        <v>68.16</v>
      </c>
      <c r="CY6" s="33">
        <f t="shared" si="11"/>
        <v>69.13</v>
      </c>
      <c r="CZ6" s="33">
        <f t="shared" si="11"/>
        <v>67.209999999999994</v>
      </c>
      <c r="DA6" s="33">
        <f t="shared" si="11"/>
        <v>81.63</v>
      </c>
      <c r="DB6" s="33">
        <f t="shared" si="11"/>
        <v>81.790000000000006</v>
      </c>
      <c r="DC6" s="33">
        <f t="shared" si="11"/>
        <v>81.459999999999994</v>
      </c>
      <c r="DD6" s="33">
        <f t="shared" si="11"/>
        <v>81.31</v>
      </c>
      <c r="DE6" s="33">
        <f t="shared" si="11"/>
        <v>81.459999999999994</v>
      </c>
      <c r="DF6" s="32" t="str">
        <f>IF(DF7="","",IF(DF7="-","【-】","【"&amp;SUBSTITUTE(TEXT(DF7,"#,##0.00"),"-","△")&amp;"】"))</f>
        <v>【89.95】</v>
      </c>
      <c r="DG6" s="33">
        <f>IF(DG7="",NA(),DG7)</f>
        <v>51.17</v>
      </c>
      <c r="DH6" s="33">
        <f t="shared" ref="DH6:DP6" si="12">IF(DH7="",NA(),DH7)</f>
        <v>48.82</v>
      </c>
      <c r="DI6" s="33">
        <f t="shared" si="12"/>
        <v>47.92</v>
      </c>
      <c r="DJ6" s="33">
        <f t="shared" si="12"/>
        <v>48.92</v>
      </c>
      <c r="DK6" s="33">
        <f t="shared" si="12"/>
        <v>49.26</v>
      </c>
      <c r="DL6" s="33">
        <f t="shared" si="12"/>
        <v>37.25</v>
      </c>
      <c r="DM6" s="33">
        <f t="shared" si="12"/>
        <v>37.799999999999997</v>
      </c>
      <c r="DN6" s="33">
        <f t="shared" si="12"/>
        <v>38.520000000000003</v>
      </c>
      <c r="DO6" s="33">
        <f t="shared" si="12"/>
        <v>46.67</v>
      </c>
      <c r="DP6" s="33">
        <f t="shared" si="12"/>
        <v>47.7</v>
      </c>
      <c r="DQ6" s="32" t="str">
        <f>IF(DQ7="","",IF(DQ7="-","【-】","【"&amp;SUBSTITUTE(TEXT(DQ7,"#,##0.00"),"-","△")&amp;"】"))</f>
        <v>【47.18】</v>
      </c>
      <c r="DR6" s="32">
        <f>IF(DR7="",NA(),DR7)</f>
        <v>0</v>
      </c>
      <c r="DS6" s="32">
        <f t="shared" ref="DS6:EA6" si="13">IF(DS7="",NA(),DS7)</f>
        <v>0</v>
      </c>
      <c r="DT6" s="32">
        <f t="shared" si="13"/>
        <v>0</v>
      </c>
      <c r="DU6" s="32">
        <f t="shared" si="13"/>
        <v>0</v>
      </c>
      <c r="DV6" s="32">
        <f t="shared" si="13"/>
        <v>0</v>
      </c>
      <c r="DW6" s="33">
        <f t="shared" si="13"/>
        <v>7.9</v>
      </c>
      <c r="DX6" s="33">
        <f t="shared" si="13"/>
        <v>8.2200000000000006</v>
      </c>
      <c r="DY6" s="33">
        <f t="shared" si="13"/>
        <v>9.43</v>
      </c>
      <c r="DZ6" s="33">
        <f t="shared" si="13"/>
        <v>10.029999999999999</v>
      </c>
      <c r="EA6" s="33">
        <f t="shared" si="13"/>
        <v>7.26</v>
      </c>
      <c r="EB6" s="32" t="str">
        <f>IF(EB7="","",IF(EB7="-","【-】","【"&amp;SUBSTITUTE(TEXT(EB7,"#,##0.00"),"-","△")&amp;"】"))</f>
        <v>【13.18】</v>
      </c>
      <c r="EC6" s="32">
        <f>IF(EC7="",NA(),EC7)</f>
        <v>0</v>
      </c>
      <c r="ED6" s="32">
        <f t="shared" ref="ED6:EL6" si="14">IF(ED7="",NA(),ED7)</f>
        <v>0</v>
      </c>
      <c r="EE6" s="33">
        <f t="shared" si="14"/>
        <v>2.39</v>
      </c>
      <c r="EF6" s="32">
        <f t="shared" si="14"/>
        <v>0</v>
      </c>
      <c r="EG6" s="33">
        <f t="shared" si="14"/>
        <v>1.1499999999999999</v>
      </c>
      <c r="EH6" s="33">
        <f t="shared" si="14"/>
        <v>0.5</v>
      </c>
      <c r="EI6" s="33">
        <f t="shared" si="14"/>
        <v>0.6</v>
      </c>
      <c r="EJ6" s="33">
        <f t="shared" si="14"/>
        <v>0.71</v>
      </c>
      <c r="EK6" s="33">
        <f t="shared" si="14"/>
        <v>0.68</v>
      </c>
      <c r="EL6" s="33">
        <f t="shared" si="14"/>
        <v>1.65</v>
      </c>
      <c r="EM6" s="32" t="str">
        <f>IF(EM7="","",IF(EM7="-","【-】","【"&amp;SUBSTITUTE(TEXT(EM7,"#,##0.00"),"-","△")&amp;"】"))</f>
        <v>【0.85】</v>
      </c>
    </row>
    <row r="7" spans="1:143" s="34" customFormat="1">
      <c r="A7" s="26"/>
      <c r="B7" s="35">
        <v>2015</v>
      </c>
      <c r="C7" s="35">
        <v>54631</v>
      </c>
      <c r="D7" s="35">
        <v>46</v>
      </c>
      <c r="E7" s="35">
        <v>1</v>
      </c>
      <c r="F7" s="35">
        <v>0</v>
      </c>
      <c r="G7" s="35">
        <v>1</v>
      </c>
      <c r="H7" s="35" t="s">
        <v>93</v>
      </c>
      <c r="I7" s="35" t="s">
        <v>94</v>
      </c>
      <c r="J7" s="35" t="s">
        <v>95</v>
      </c>
      <c r="K7" s="35" t="s">
        <v>96</v>
      </c>
      <c r="L7" s="35" t="s">
        <v>97</v>
      </c>
      <c r="M7" s="36" t="s">
        <v>98</v>
      </c>
      <c r="N7" s="36">
        <v>79.14</v>
      </c>
      <c r="O7" s="36">
        <v>64.16</v>
      </c>
      <c r="P7" s="36">
        <v>4324</v>
      </c>
      <c r="Q7" s="36">
        <v>15974</v>
      </c>
      <c r="R7" s="36">
        <v>230.78</v>
      </c>
      <c r="S7" s="36">
        <v>69.22</v>
      </c>
      <c r="T7" s="36">
        <v>10337</v>
      </c>
      <c r="U7" s="36">
        <v>58.74</v>
      </c>
      <c r="V7" s="36">
        <v>173.39</v>
      </c>
      <c r="W7" s="36">
        <v>103.76</v>
      </c>
      <c r="X7" s="36">
        <v>120.7</v>
      </c>
      <c r="Y7" s="36">
        <v>104.74</v>
      </c>
      <c r="Z7" s="36">
        <v>106.45</v>
      </c>
      <c r="AA7" s="36">
        <v>117.33</v>
      </c>
      <c r="AB7" s="36">
        <v>109.08</v>
      </c>
      <c r="AC7" s="36">
        <v>108.33</v>
      </c>
      <c r="AD7" s="36">
        <v>107.95</v>
      </c>
      <c r="AE7" s="36">
        <v>109.49</v>
      </c>
      <c r="AF7" s="36">
        <v>111.06</v>
      </c>
      <c r="AG7" s="36">
        <v>113.56</v>
      </c>
      <c r="AH7" s="36">
        <v>0</v>
      </c>
      <c r="AI7" s="36">
        <v>0</v>
      </c>
      <c r="AJ7" s="36">
        <v>0</v>
      </c>
      <c r="AK7" s="36">
        <v>0</v>
      </c>
      <c r="AL7" s="36">
        <v>0</v>
      </c>
      <c r="AM7" s="36">
        <v>16.09</v>
      </c>
      <c r="AN7" s="36">
        <v>15.69</v>
      </c>
      <c r="AO7" s="36">
        <v>13.47</v>
      </c>
      <c r="AP7" s="36">
        <v>9.49</v>
      </c>
      <c r="AQ7" s="36">
        <v>9.35</v>
      </c>
      <c r="AR7" s="36">
        <v>0.87</v>
      </c>
      <c r="AS7" s="36">
        <v>2139.65</v>
      </c>
      <c r="AT7" s="36">
        <v>12284</v>
      </c>
      <c r="AU7" s="36">
        <v>14461.17</v>
      </c>
      <c r="AV7" s="36">
        <v>1042.56</v>
      </c>
      <c r="AW7" s="36">
        <v>642.38</v>
      </c>
      <c r="AX7" s="36">
        <v>1128.25</v>
      </c>
      <c r="AY7" s="36">
        <v>1159.4100000000001</v>
      </c>
      <c r="AZ7" s="36">
        <v>1081.23</v>
      </c>
      <c r="BA7" s="36">
        <v>406.37</v>
      </c>
      <c r="BB7" s="36">
        <v>398.29</v>
      </c>
      <c r="BC7" s="36">
        <v>262.74</v>
      </c>
      <c r="BD7" s="36">
        <v>205.46</v>
      </c>
      <c r="BE7" s="36">
        <v>191.06</v>
      </c>
      <c r="BF7" s="36">
        <v>191.3</v>
      </c>
      <c r="BG7" s="36">
        <v>180.23</v>
      </c>
      <c r="BH7" s="36">
        <v>172.86</v>
      </c>
      <c r="BI7" s="36">
        <v>474.06</v>
      </c>
      <c r="BJ7" s="36">
        <v>458</v>
      </c>
      <c r="BK7" s="36">
        <v>443.13</v>
      </c>
      <c r="BL7" s="36">
        <v>442.54</v>
      </c>
      <c r="BM7" s="36">
        <v>431</v>
      </c>
      <c r="BN7" s="36">
        <v>276.38</v>
      </c>
      <c r="BO7" s="36">
        <v>100.54</v>
      </c>
      <c r="BP7" s="36">
        <v>117.95</v>
      </c>
      <c r="BQ7" s="36">
        <v>96.83</v>
      </c>
      <c r="BR7" s="36">
        <v>103.65</v>
      </c>
      <c r="BS7" s="36">
        <v>115.4</v>
      </c>
      <c r="BT7" s="36">
        <v>96.62</v>
      </c>
      <c r="BU7" s="36">
        <v>96.27</v>
      </c>
      <c r="BV7" s="36">
        <v>95.4</v>
      </c>
      <c r="BW7" s="36">
        <v>98.6</v>
      </c>
      <c r="BX7" s="36">
        <v>100.82</v>
      </c>
      <c r="BY7" s="36">
        <v>104.99</v>
      </c>
      <c r="BZ7" s="36">
        <v>211.43</v>
      </c>
      <c r="CA7" s="36">
        <v>181.34</v>
      </c>
      <c r="CB7" s="36">
        <v>223.38</v>
      </c>
      <c r="CC7" s="36">
        <v>209.14</v>
      </c>
      <c r="CD7" s="36">
        <v>188.31</v>
      </c>
      <c r="CE7" s="36">
        <v>184.53</v>
      </c>
      <c r="CF7" s="36">
        <v>186.94</v>
      </c>
      <c r="CG7" s="36">
        <v>186.15</v>
      </c>
      <c r="CH7" s="36">
        <v>181.67</v>
      </c>
      <c r="CI7" s="36">
        <v>179.55</v>
      </c>
      <c r="CJ7" s="36">
        <v>163.72</v>
      </c>
      <c r="CK7" s="36">
        <v>63.58</v>
      </c>
      <c r="CL7" s="36">
        <v>63.57</v>
      </c>
      <c r="CM7" s="36">
        <v>64.790000000000006</v>
      </c>
      <c r="CN7" s="36">
        <v>64.930000000000007</v>
      </c>
      <c r="CO7" s="36">
        <v>66.02</v>
      </c>
      <c r="CP7" s="36">
        <v>52.9</v>
      </c>
      <c r="CQ7" s="36">
        <v>54.51</v>
      </c>
      <c r="CR7" s="36">
        <v>54.47</v>
      </c>
      <c r="CS7" s="36">
        <v>53.61</v>
      </c>
      <c r="CT7" s="36">
        <v>53.52</v>
      </c>
      <c r="CU7" s="36">
        <v>59.76</v>
      </c>
      <c r="CV7" s="36">
        <v>70.73</v>
      </c>
      <c r="CW7" s="36">
        <v>73.11</v>
      </c>
      <c r="CX7" s="36">
        <v>68.16</v>
      </c>
      <c r="CY7" s="36">
        <v>69.13</v>
      </c>
      <c r="CZ7" s="36">
        <v>67.209999999999994</v>
      </c>
      <c r="DA7" s="36">
        <v>81.63</v>
      </c>
      <c r="DB7" s="36">
        <v>81.790000000000006</v>
      </c>
      <c r="DC7" s="36">
        <v>81.459999999999994</v>
      </c>
      <c r="DD7" s="36">
        <v>81.31</v>
      </c>
      <c r="DE7" s="36">
        <v>81.459999999999994</v>
      </c>
      <c r="DF7" s="36">
        <v>89.95</v>
      </c>
      <c r="DG7" s="36">
        <v>51.17</v>
      </c>
      <c r="DH7" s="36">
        <v>48.82</v>
      </c>
      <c r="DI7" s="36">
        <v>47.92</v>
      </c>
      <c r="DJ7" s="36">
        <v>48.92</v>
      </c>
      <c r="DK7" s="36">
        <v>49.26</v>
      </c>
      <c r="DL7" s="36">
        <v>37.25</v>
      </c>
      <c r="DM7" s="36">
        <v>37.799999999999997</v>
      </c>
      <c r="DN7" s="36">
        <v>38.520000000000003</v>
      </c>
      <c r="DO7" s="36">
        <v>46.67</v>
      </c>
      <c r="DP7" s="36">
        <v>47.7</v>
      </c>
      <c r="DQ7" s="36">
        <v>47.18</v>
      </c>
      <c r="DR7" s="36">
        <v>0</v>
      </c>
      <c r="DS7" s="36">
        <v>0</v>
      </c>
      <c r="DT7" s="36">
        <v>0</v>
      </c>
      <c r="DU7" s="36">
        <v>0</v>
      </c>
      <c r="DV7" s="36">
        <v>0</v>
      </c>
      <c r="DW7" s="36">
        <v>7.9</v>
      </c>
      <c r="DX7" s="36">
        <v>8.2200000000000006</v>
      </c>
      <c r="DY7" s="36">
        <v>9.43</v>
      </c>
      <c r="DZ7" s="36">
        <v>10.029999999999999</v>
      </c>
      <c r="EA7" s="36">
        <v>7.26</v>
      </c>
      <c r="EB7" s="36">
        <v>13.18</v>
      </c>
      <c r="EC7" s="36">
        <v>0</v>
      </c>
      <c r="ED7" s="36">
        <v>0</v>
      </c>
      <c r="EE7" s="36">
        <v>2.39</v>
      </c>
      <c r="EF7" s="36">
        <v>0</v>
      </c>
      <c r="EG7" s="36">
        <v>1.1499999999999999</v>
      </c>
      <c r="EH7" s="36">
        <v>0.5</v>
      </c>
      <c r="EI7" s="36">
        <v>0.6</v>
      </c>
      <c r="EJ7" s="36">
        <v>0.71</v>
      </c>
      <c r="EK7" s="36">
        <v>0.68</v>
      </c>
      <c r="EL7" s="36">
        <v>1.65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2017-02-09T07:32:02Z</cp:lastPrinted>
  <dcterms:created xsi:type="dcterms:W3CDTF">2016-12-02T01:56:58Z</dcterms:created>
  <dcterms:modified xsi:type="dcterms:W3CDTF">2017-02-09T07:32:05Z</dcterms:modified>
  <cp:category/>
</cp:coreProperties>
</file>